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s.cvetkovs\Downloads\"/>
    </mc:Choice>
  </mc:AlternateContent>
  <bookViews>
    <workbookView xWindow="0" yWindow="0" windowWidth="15930" windowHeight="11775" activeTab="1"/>
  </bookViews>
  <sheets>
    <sheet name="Telpu izmaksu aprēķins" sheetId="2" r:id="rId1"/>
    <sheet name="Piemērs-atvaļinājuma naudas apr" sheetId="3" r:id="rId2"/>
  </sheets>
  <calcPr calcId="162913"/>
  <customWorkbookViews>
    <customWorkbookView name="Juris Cvetkovs - Personal View" guid="{2CE855E0-F0C7-4946-870A-B0931FF21219}" mergeInterval="0" personalView="1" maximized="1" xWindow="1672" yWindow="-8" windowWidth="1696" windowHeight="1026"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3" l="1"/>
  <c r="C43" i="3"/>
  <c r="E52" i="3"/>
  <c r="C42" i="3" l="1"/>
  <c r="D39" i="3" l="1"/>
  <c r="C39" i="3"/>
  <c r="B39" i="3"/>
  <c r="B49" i="2"/>
  <c r="B55" i="2"/>
  <c r="B57" i="2" s="1"/>
  <c r="B60" i="2" l="1"/>
  <c r="D47" i="3"/>
  <c r="F47" i="3" s="1"/>
  <c r="B9" i="2"/>
  <c r="B23" i="2"/>
  <c r="B25" i="2" s="1"/>
  <c r="B16" i="2"/>
  <c r="B28" i="2" l="1"/>
  <c r="B29" i="2"/>
  <c r="C12" i="3"/>
  <c r="B12" i="3"/>
  <c r="E18" i="3" l="1"/>
  <c r="E20" i="3" s="1"/>
  <c r="E23" i="3" s="1"/>
  <c r="E26" i="3" s="1"/>
</calcChain>
</file>

<file path=xl/sharedStrings.xml><?xml version="1.0" encoding="utf-8"?>
<sst xmlns="http://schemas.openxmlformats.org/spreadsheetml/2006/main" count="108" uniqueCount="72">
  <si>
    <t>Nostrādātās stundas mēnesī</t>
  </si>
  <si>
    <t xml:space="preserve">janvāris </t>
  </si>
  <si>
    <t>februāris</t>
  </si>
  <si>
    <t>marts</t>
  </si>
  <si>
    <t>aprīlis</t>
  </si>
  <si>
    <t>maijs</t>
  </si>
  <si>
    <t>jūnijs</t>
  </si>
  <si>
    <t>t.sk. nostrādātās stundas projektā</t>
  </si>
  <si>
    <t>Kopā</t>
  </si>
  <si>
    <t>27.3h no 900h=3.03%</t>
  </si>
  <si>
    <t>Atvaļinājuma naudas aprēķina mēneši</t>
  </si>
  <si>
    <t>Atvaļinājuma naudas aprēķina piemērs, kas attiecināms uz projektu</t>
  </si>
  <si>
    <t>Tā kā projektā darbinieks no kopējām 900h ir veltījis 27.3h, tad Dienests var attiecināt tikai šo stundu attiecību no kopējās atvaļināuma naudas.</t>
  </si>
  <si>
    <t>Līdz ar to uz projektu attiecināmā atvaļinājuma naudas daļa sastāda - EUR 700 * 3.03%= EUR 21.21</t>
  </si>
  <si>
    <t>EUR</t>
  </si>
  <si>
    <t>Papildus šai summai ir attiecināms DD nodoklis 24.09% no aprēķinātās atvaļinājuma naudas</t>
  </si>
  <si>
    <t>Kopā attiecināmās izmaksas par atvaļinājuma naudu EUR 21.23+ EUR 5.12=EUR 26.35</t>
  </si>
  <si>
    <t>Darbiniekam izmaksāta atvaļinājuma nauda EUR</t>
  </si>
  <si>
    <t>ēkas kopējā platība</t>
  </si>
  <si>
    <t>m2</t>
  </si>
  <si>
    <t>Informācija par ēku</t>
  </si>
  <si>
    <t>ūdens</t>
  </si>
  <si>
    <t>elektrība</t>
  </si>
  <si>
    <t>apkure</t>
  </si>
  <si>
    <t>Informācija par darbinieku</t>
  </si>
  <si>
    <t>Darba laika sadale mēnesī</t>
  </si>
  <si>
    <t>stundas (h)</t>
  </si>
  <si>
    <t>ēkā izdalīta telpa projektam</t>
  </si>
  <si>
    <t>Izmaksas kopā</t>
  </si>
  <si>
    <t>Stundas kopā</t>
  </si>
  <si>
    <t>Izdalītā telpa projektam no kopējās platības</t>
  </si>
  <si>
    <t>Telpas izmaksas atbilstoši veltītajam laikam projektā</t>
  </si>
  <si>
    <t>Projektam veltīts laiks no kopējā darba laika</t>
  </si>
  <si>
    <t xml:space="preserve"> &lt;-=30*100/1000=3%</t>
  </si>
  <si>
    <t>&lt;-40*100/160=25%</t>
  </si>
  <si>
    <t>&lt;-ēkas uzturēšanas izmaksas 7 600EUR*3% no projekta telpas= EUR228</t>
  </si>
  <si>
    <t>&lt;-uz projektu attiecināmās izmaksas par telpām EUR 228 * 25%= EUR 57</t>
  </si>
  <si>
    <r>
      <t xml:space="preserve">Veltītas </t>
    </r>
    <r>
      <rPr>
        <sz val="11"/>
        <color rgb="FFFF0000"/>
        <rFont val="Calibri"/>
        <family val="2"/>
        <charset val="186"/>
        <scheme val="minor"/>
      </rPr>
      <t>pamatdarbam</t>
    </r>
  </si>
  <si>
    <t>Uz darba telpu attiecināmās izmaksas mēnesī kopā</t>
  </si>
  <si>
    <t>Uz projektu attiecināmās izmaksas par darba telpām</t>
  </si>
  <si>
    <t>Piezīme:</t>
  </si>
  <si>
    <t>Projektam veltītajā laikā tiek uzskaitīts viss laiks, kas veltīts projektam, t.sk, komandējums un izbraucieni, kas ir ārpus darba telpām. Telpu aprēķinā izmanot informāciju no darba tabelēm par pamatdarbam un projektam veltīto laiku!</t>
  </si>
  <si>
    <t>n.b.</t>
  </si>
  <si>
    <t>Darba laika uzskaites tabelēs norādītajam stundu apjomam ir jāsakrīt ar algas aprēķinu un VID EDS datiem</t>
  </si>
  <si>
    <t>1.variants</t>
  </si>
  <si>
    <t>Attiecīgās iestādes iesniedz aprēķinu vai apliecinājumu par iestādes telpu izmaksām uz 1m2</t>
  </si>
  <si>
    <t>Ēkā izdalīta telpa projektam</t>
  </si>
  <si>
    <t>Informācija par telpu izmaksām</t>
  </si>
  <si>
    <t>Attiecīgās iestādes iesniegts aprēķins, ka telpu izmaksām uz vienu kvadrātmetru</t>
  </si>
  <si>
    <r>
      <t xml:space="preserve">Veltītas </t>
    </r>
    <r>
      <rPr>
        <sz val="11"/>
        <color theme="9" tint="-0.499984740745262"/>
        <rFont val="Calibri"/>
        <family val="2"/>
        <charset val="186"/>
        <scheme val="minor"/>
      </rPr>
      <t>projektam (t.sk. izbraukumi)</t>
    </r>
  </si>
  <si>
    <t>Izmaksas par ēkas (darba telpu) izmaksām</t>
  </si>
  <si>
    <t>Attiecīgās telpas izmaksas</t>
  </si>
  <si>
    <t>&lt;- EUR 11,00 * 30m2 = 330 EUR</t>
  </si>
  <si>
    <t>&lt;-uz projektu attiecināmās izmaksas par telpām EUR 330 * 25%= EUR 82.50</t>
  </si>
  <si>
    <t>2.variants</t>
  </si>
  <si>
    <t>Nostrādātās stundas projektā (h)</t>
  </si>
  <si>
    <t>Bruto darba alga par projektam veltīto laiku  (EUR)</t>
  </si>
  <si>
    <t>Atvaļinājuma sadalījums</t>
  </si>
  <si>
    <t>No</t>
  </si>
  <si>
    <t>Līdz</t>
  </si>
  <si>
    <t>Vidējā izpeļņa</t>
  </si>
  <si>
    <t>&lt;- EUR 323 / 38 h = 8.5 EUR/h</t>
  </si>
  <si>
    <t>EUR/h</t>
  </si>
  <si>
    <t>Dienas vidējā izpeļņa uz projektu</t>
  </si>
  <si>
    <t>At.nauda no projekta vidējās izpeļņas</t>
  </si>
  <si>
    <t>Atvaļinājuma naudas izmaksa, kas attiecināma uz projektu</t>
  </si>
  <si>
    <t xml:space="preserve"> &lt;- EUR 323 / 116d = 2.784 EUR/d</t>
  </si>
  <si>
    <t>Atvaļinājuma dienas</t>
  </si>
  <si>
    <t>Attiecināmo izmaksu aprēķins par telpām, kas izmantotas projekta mērķu sasniegšanai</t>
  </si>
  <si>
    <t>Valsts un to pakļautībā esošām iestādēm, kā arī zinātnisko institūciju reģistrā esošajām iestādēm var piemērot vienkāršotu aprēķinu</t>
  </si>
  <si>
    <t>Kopā attiecināmās izmaksas par atvaļinājuma naudu EUR 27,84 + EUR 6,71=EUR 34,55</t>
  </si>
  <si>
    <r>
      <rPr>
        <u/>
        <sz val="11"/>
        <color theme="1"/>
        <rFont val="Calibri"/>
        <family val="2"/>
        <charset val="186"/>
        <scheme val="minor"/>
      </rPr>
      <t>Nostrādās</t>
    </r>
    <r>
      <rPr>
        <sz val="11"/>
        <color theme="1"/>
        <rFont val="Calibri"/>
        <family val="2"/>
        <charset val="186"/>
        <scheme val="minor"/>
      </rPr>
      <t xml:space="preserve"> mēneša dienas kopā (pamatdarbs kopā ar projektu)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</si>
</sst>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0_-;\-* #,##0.000_-;_-* &quot;-&quot;??_-;_-@_-"/>
  </numFmts>
  <fonts count="8"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color theme="1"/>
      <name val="Calibri"/>
      <family val="2"/>
      <charset val="186"/>
      <scheme val="minor"/>
    </font>
    <font>
      <sz val="11"/>
      <color theme="9" tint="-0.499984740745262"/>
      <name val="Calibri"/>
      <family val="2"/>
      <charset val="186"/>
      <scheme val="minor"/>
    </font>
    <font>
      <sz val="11"/>
      <name val="Calibri"/>
      <family val="2"/>
      <charset val="186"/>
      <scheme val="minor"/>
    </font>
    <font>
      <u/>
      <sz val="11"/>
      <color theme="1"/>
      <name val="Calibri"/>
      <family val="2"/>
      <charset val="186"/>
      <scheme val="minor"/>
    </font>
    <font>
      <b/>
      <sz val="14"/>
      <color theme="1"/>
      <name val="Calibri"/>
      <family val="2"/>
      <charset val="186"/>
      <scheme val="minor"/>
    </font>
  </fonts>
  <fills count="8">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80">
    <xf numFmtId="0" fontId="0" fillId="0" borderId="0" xfId="0"/>
    <xf numFmtId="0" fontId="0" fillId="0" borderId="1" xfId="0" applyBorder="1"/>
    <xf numFmtId="0" fontId="2" fillId="0" borderId="0" xfId="0" applyFont="1"/>
    <xf numFmtId="0" fontId="0" fillId="0" borderId="1" xfId="0" applyBorder="1" applyAlignment="1">
      <alignment horizontal="center" vertical="center" wrapText="1"/>
    </xf>
    <xf numFmtId="0" fontId="0" fillId="0" borderId="3" xfId="0" applyBorder="1"/>
    <xf numFmtId="0" fontId="2" fillId="0" borderId="4" xfId="0" applyFont="1" applyFill="1" applyBorder="1"/>
    <xf numFmtId="0" fontId="2" fillId="0" borderId="5" xfId="0" applyFont="1" applyBorder="1"/>
    <xf numFmtId="0" fontId="2" fillId="0" borderId="6" xfId="0" applyFont="1" applyBorder="1"/>
    <xf numFmtId="0" fontId="0" fillId="0" borderId="2" xfId="0" applyBorder="1" applyAlignment="1">
      <alignment horizontal="center"/>
    </xf>
    <xf numFmtId="0" fontId="2" fillId="0" borderId="0" xfId="0" applyFont="1" applyAlignment="1">
      <alignment horizontal="right"/>
    </xf>
    <xf numFmtId="10" fontId="2" fillId="0" borderId="2" xfId="0" applyNumberFormat="1" applyFont="1" applyBorder="1" applyAlignment="1">
      <alignment horizontal="center"/>
    </xf>
    <xf numFmtId="0" fontId="2" fillId="0" borderId="0" xfId="0" applyFont="1" applyAlignment="1">
      <alignment horizontal="left" vertical="top" wrapText="1"/>
    </xf>
    <xf numFmtId="2" fontId="2" fillId="2" borderId="2" xfId="0" applyNumberFormat="1" applyFont="1" applyFill="1" applyBorder="1" applyAlignment="1">
      <alignment horizontal="center" vertical="center"/>
    </xf>
    <xf numFmtId="2" fontId="2" fillId="3" borderId="2" xfId="0" applyNumberFormat="1" applyFont="1" applyFill="1" applyBorder="1" applyAlignment="1">
      <alignment horizontal="center" vertical="center"/>
    </xf>
    <xf numFmtId="14" fontId="0" fillId="0" borderId="0" xfId="0" applyNumberFormat="1"/>
    <xf numFmtId="0" fontId="2" fillId="0" borderId="0" xfId="0" applyFont="1" applyAlignment="1">
      <alignment horizontal="right"/>
    </xf>
    <xf numFmtId="0" fontId="2" fillId="0" borderId="1" xfId="0" applyFont="1" applyBorder="1"/>
    <xf numFmtId="0" fontId="2" fillId="0" borderId="1" xfId="0" applyFont="1" applyBorder="1" applyAlignment="1"/>
    <xf numFmtId="0" fontId="0" fillId="0" borderId="1" xfId="0" applyBorder="1" applyAlignment="1"/>
    <xf numFmtId="0" fontId="0" fillId="0" borderId="0" xfId="0" applyBorder="1" applyAlignment="1"/>
    <xf numFmtId="0" fontId="0" fillId="0" borderId="0" xfId="0" applyFill="1" applyBorder="1" applyAlignment="1"/>
    <xf numFmtId="0" fontId="2" fillId="0" borderId="1" xfId="0" applyFont="1" applyFill="1" applyBorder="1" applyAlignment="1"/>
    <xf numFmtId="43" fontId="0" fillId="0" borderId="1" xfId="1" applyFont="1" applyBorder="1"/>
    <xf numFmtId="43" fontId="0" fillId="0" borderId="0" xfId="1" applyFont="1"/>
    <xf numFmtId="43" fontId="2" fillId="0" borderId="1" xfId="1" applyFont="1" applyBorder="1"/>
    <xf numFmtId="43" fontId="0" fillId="0" borderId="0" xfId="1" applyFont="1" applyBorder="1"/>
    <xf numFmtId="10" fontId="0" fillId="0" borderId="0" xfId="1" applyNumberFormat="1" applyFont="1" applyBorder="1"/>
    <xf numFmtId="0" fontId="0" fillId="0" borderId="0" xfId="0" applyNumberFormat="1"/>
    <xf numFmtId="43" fontId="2" fillId="0" borderId="1" xfId="0" applyNumberFormat="1" applyFont="1" applyBorder="1"/>
    <xf numFmtId="0" fontId="2" fillId="2" borderId="1" xfId="0" applyFont="1" applyFill="1" applyBorder="1"/>
    <xf numFmtId="43" fontId="2" fillId="2" borderId="1" xfId="0" applyNumberFormat="1" applyFont="1" applyFill="1" applyBorder="1"/>
    <xf numFmtId="0" fontId="2" fillId="2" borderId="1" xfId="0" applyFont="1" applyFill="1" applyBorder="1" applyAlignment="1"/>
    <xf numFmtId="10" fontId="2" fillId="2" borderId="1" xfId="0" applyNumberFormat="1" applyFont="1" applyFill="1" applyBorder="1"/>
    <xf numFmtId="0" fontId="2" fillId="4" borderId="0" xfId="0" applyFont="1" applyFill="1"/>
    <xf numFmtId="43" fontId="2" fillId="0" borderId="0" xfId="1" applyFont="1" applyBorder="1"/>
    <xf numFmtId="0" fontId="2" fillId="0" borderId="0" xfId="0" applyFont="1" applyBorder="1" applyAlignment="1">
      <alignment horizontal="left" vertical="top" wrapText="1"/>
    </xf>
    <xf numFmtId="43" fontId="2" fillId="0" borderId="0" xfId="1" applyFont="1" applyBorder="1" applyAlignment="1">
      <alignment horizontal="center" vertical="center"/>
    </xf>
    <xf numFmtId="0" fontId="2" fillId="0" borderId="1" xfId="0" applyFont="1" applyBorder="1" applyAlignment="1">
      <alignment horizontal="center" vertical="center"/>
    </xf>
    <xf numFmtId="43" fontId="2" fillId="0" borderId="1" xfId="1" applyFont="1" applyBorder="1" applyAlignment="1">
      <alignment vertical="center"/>
    </xf>
    <xf numFmtId="0" fontId="2" fillId="4" borderId="1" xfId="0" applyFont="1" applyFill="1" applyBorder="1" applyAlignment="1"/>
    <xf numFmtId="0" fontId="2" fillId="4" borderId="1" xfId="0" applyFont="1" applyFill="1" applyBorder="1" applyAlignment="1">
      <alignment horizontal="center"/>
    </xf>
    <xf numFmtId="0" fontId="2" fillId="4" borderId="8" xfId="0" applyFont="1" applyFill="1" applyBorder="1" applyAlignment="1"/>
    <xf numFmtId="43" fontId="2" fillId="4" borderId="1" xfId="1" applyFont="1" applyFill="1" applyBorder="1" applyAlignment="1">
      <alignment horizontal="center"/>
    </xf>
    <xf numFmtId="0" fontId="2" fillId="4" borderId="1" xfId="0" applyFont="1" applyFill="1" applyBorder="1"/>
    <xf numFmtId="0" fontId="2" fillId="4" borderId="1" xfId="0" applyFont="1" applyFill="1" applyBorder="1" applyAlignment="1">
      <alignment horizontal="center" vertical="center"/>
    </xf>
    <xf numFmtId="0" fontId="2" fillId="5" borderId="0" xfId="0" applyFont="1" applyFill="1"/>
    <xf numFmtId="0" fontId="0" fillId="5" borderId="0" xfId="0" applyFill="1"/>
    <xf numFmtId="0" fontId="0" fillId="0" borderId="8" xfId="0" applyBorder="1" applyAlignment="1">
      <alignment horizontal="center" vertical="center" wrapText="1"/>
    </xf>
    <xf numFmtId="0" fontId="0" fillId="0" borderId="8" xfId="0" applyBorder="1"/>
    <xf numFmtId="0" fontId="0" fillId="0" borderId="10" xfId="0" applyBorder="1"/>
    <xf numFmtId="0" fontId="2" fillId="0" borderId="11" xfId="0" applyFont="1" applyBorder="1"/>
    <xf numFmtId="0" fontId="0" fillId="0" borderId="1" xfId="0" applyFill="1" applyBorder="1" applyAlignment="1">
      <alignment horizontal="center" vertical="center" wrapText="1"/>
    </xf>
    <xf numFmtId="43" fontId="0" fillId="0" borderId="0" xfId="0" applyNumberFormat="1"/>
    <xf numFmtId="0" fontId="2" fillId="0" borderId="0" xfId="0" applyFont="1" applyFill="1" applyBorder="1"/>
    <xf numFmtId="0" fontId="2" fillId="0" borderId="0" xfId="0" applyFont="1" applyBorder="1"/>
    <xf numFmtId="0" fontId="5" fillId="0" borderId="3" xfId="0" applyFont="1" applyBorder="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Border="1"/>
    <xf numFmtId="9" fontId="2" fillId="0" borderId="1" xfId="0" applyNumberFormat="1" applyFont="1" applyBorder="1"/>
    <xf numFmtId="164" fontId="2" fillId="3" borderId="1" xfId="0" applyNumberFormat="1" applyFont="1" applyFill="1" applyBorder="1"/>
    <xf numFmtId="43" fontId="2" fillId="0" borderId="0" xfId="1" applyFont="1" applyBorder="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43" fontId="2" fillId="0" borderId="6" xfId="1" applyFont="1" applyBorder="1"/>
    <xf numFmtId="0" fontId="2" fillId="6" borderId="0" xfId="0" applyFont="1" applyFill="1"/>
    <xf numFmtId="0" fontId="0" fillId="6" borderId="0" xfId="0" applyFill="1"/>
    <xf numFmtId="0" fontId="7" fillId="0" borderId="0" xfId="0" applyFont="1"/>
    <xf numFmtId="10" fontId="2" fillId="2" borderId="1" xfId="1" applyNumberFormat="1" applyFont="1" applyFill="1" applyBorder="1"/>
    <xf numFmtId="164" fontId="2" fillId="7" borderId="1" xfId="0" applyNumberFormat="1" applyFont="1" applyFill="1" applyBorder="1"/>
    <xf numFmtId="0" fontId="0" fillId="0" borderId="0" xfId="0" applyAlignment="1">
      <alignment horizontal="left" vertical="top" wrapText="1"/>
    </xf>
    <xf numFmtId="0" fontId="2" fillId="0" borderId="1" xfId="0" applyFont="1" applyBorder="1" applyAlignment="1">
      <alignment horizontal="left" vertical="top" wrapText="1"/>
    </xf>
    <xf numFmtId="43" fontId="2" fillId="0" borderId="3" xfId="1" applyFont="1" applyBorder="1" applyAlignment="1">
      <alignment horizontal="center" vertical="center"/>
    </xf>
    <xf numFmtId="43" fontId="2" fillId="0" borderId="9" xfId="1" applyFont="1" applyBorder="1" applyAlignment="1">
      <alignment horizontal="center" vertical="center"/>
    </xf>
    <xf numFmtId="0" fontId="2" fillId="0" borderId="0" xfId="0" applyFont="1" applyAlignment="1">
      <alignment horizontal="right"/>
    </xf>
    <xf numFmtId="0" fontId="2" fillId="0" borderId="7" xfId="0" applyFont="1" applyBorder="1" applyAlignment="1">
      <alignment horizontal="right"/>
    </xf>
    <xf numFmtId="0" fontId="2" fillId="0" borderId="1" xfId="0" applyFont="1" applyBorder="1" applyAlignment="1">
      <alignment horizontal="center"/>
    </xf>
    <xf numFmtId="0" fontId="2" fillId="0" borderId="1" xfId="0" applyFont="1" applyFill="1" applyBorder="1" applyAlignment="1">
      <alignment horizontal="center"/>
    </xf>
    <xf numFmtId="0" fontId="2" fillId="0" borderId="0" xfId="0" applyFont="1" applyAlignment="1">
      <alignment horizontal="left" vertical="top" wrapText="1"/>
    </xf>
    <xf numFmtId="0" fontId="2" fillId="0" borderId="0" xfId="0" applyFont="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I66"/>
  <sheetViews>
    <sheetView zoomScaleNormal="100" workbookViewId="0">
      <selection activeCell="G14" sqref="G14"/>
    </sheetView>
  </sheetViews>
  <sheetFormatPr defaultRowHeight="15" x14ac:dyDescent="0.25"/>
  <cols>
    <col min="1" max="1" width="48.28515625" bestFit="1" customWidth="1"/>
    <col min="2" max="2" width="10.85546875" bestFit="1" customWidth="1"/>
  </cols>
  <sheetData>
    <row r="1" spans="1:7" ht="18.75" x14ac:dyDescent="0.3">
      <c r="A1" s="67" t="s">
        <v>68</v>
      </c>
    </row>
    <row r="2" spans="1:7" x14ac:dyDescent="0.25">
      <c r="A2" s="2"/>
    </row>
    <row r="3" spans="1:7" x14ac:dyDescent="0.25">
      <c r="A3" s="45" t="s">
        <v>44</v>
      </c>
      <c r="B3" s="46"/>
      <c r="C3" s="46"/>
      <c r="D3" s="46"/>
      <c r="E3" s="46"/>
      <c r="F3" s="46"/>
      <c r="G3" s="46"/>
    </row>
    <row r="4" spans="1:7" ht="3.75" customHeight="1" x14ac:dyDescent="0.25"/>
    <row r="5" spans="1:7" x14ac:dyDescent="0.25">
      <c r="A5" s="39" t="s">
        <v>20</v>
      </c>
      <c r="B5" s="40" t="s">
        <v>19</v>
      </c>
    </row>
    <row r="6" spans="1:7" x14ac:dyDescent="0.25">
      <c r="A6" s="18" t="s">
        <v>18</v>
      </c>
      <c r="B6" s="22">
        <v>1000</v>
      </c>
    </row>
    <row r="7" spans="1:7" x14ac:dyDescent="0.25">
      <c r="A7" s="18" t="s">
        <v>27</v>
      </c>
      <c r="B7" s="22">
        <v>30</v>
      </c>
    </row>
    <row r="8" spans="1:7" ht="3" customHeight="1" x14ac:dyDescent="0.25">
      <c r="A8" s="19"/>
      <c r="B8" s="25"/>
    </row>
    <row r="9" spans="1:7" x14ac:dyDescent="0.25">
      <c r="A9" s="31" t="s">
        <v>30</v>
      </c>
      <c r="B9" s="68">
        <f>B7/B6</f>
        <v>0.03</v>
      </c>
      <c r="C9" t="s">
        <v>33</v>
      </c>
    </row>
    <row r="10" spans="1:7" x14ac:dyDescent="0.25">
      <c r="A10" s="20"/>
      <c r="B10" s="26"/>
    </row>
    <row r="11" spans="1:7" x14ac:dyDescent="0.25">
      <c r="B11" s="23"/>
    </row>
    <row r="12" spans="1:7" x14ac:dyDescent="0.25">
      <c r="A12" s="41" t="s">
        <v>50</v>
      </c>
      <c r="B12" s="42" t="s">
        <v>14</v>
      </c>
    </row>
    <row r="13" spans="1:7" x14ac:dyDescent="0.25">
      <c r="A13" s="18" t="s">
        <v>21</v>
      </c>
      <c r="B13" s="22">
        <v>300</v>
      </c>
    </row>
    <row r="14" spans="1:7" x14ac:dyDescent="0.25">
      <c r="A14" s="18" t="s">
        <v>22</v>
      </c>
      <c r="B14" s="22">
        <v>4000</v>
      </c>
    </row>
    <row r="15" spans="1:7" x14ac:dyDescent="0.25">
      <c r="A15" s="18" t="s">
        <v>23</v>
      </c>
      <c r="B15" s="22">
        <v>3300</v>
      </c>
    </row>
    <row r="16" spans="1:7" x14ac:dyDescent="0.25">
      <c r="A16" s="21" t="s">
        <v>28</v>
      </c>
      <c r="B16" s="24">
        <f>SUM(B13:B15)</f>
        <v>7600</v>
      </c>
    </row>
    <row r="17" spans="1:9" x14ac:dyDescent="0.25">
      <c r="B17" s="23"/>
    </row>
    <row r="19" spans="1:9" x14ac:dyDescent="0.25">
      <c r="A19" s="33" t="s">
        <v>24</v>
      </c>
    </row>
    <row r="20" spans="1:9" x14ac:dyDescent="0.25">
      <c r="A20" s="39" t="s">
        <v>25</v>
      </c>
      <c r="B20" s="43" t="s">
        <v>26</v>
      </c>
    </row>
    <row r="21" spans="1:9" x14ac:dyDescent="0.25">
      <c r="A21" s="18" t="s">
        <v>37</v>
      </c>
      <c r="B21" s="1">
        <v>120</v>
      </c>
    </row>
    <row r="22" spans="1:9" x14ac:dyDescent="0.25">
      <c r="A22" s="18" t="s">
        <v>49</v>
      </c>
      <c r="B22" s="1">
        <v>40</v>
      </c>
    </row>
    <row r="23" spans="1:9" x14ac:dyDescent="0.25">
      <c r="A23" s="21" t="s">
        <v>29</v>
      </c>
      <c r="B23" s="16">
        <f>SUM(B21:B22)</f>
        <v>160</v>
      </c>
    </row>
    <row r="24" spans="1:9" ht="3" customHeight="1" x14ac:dyDescent="0.25"/>
    <row r="25" spans="1:9" x14ac:dyDescent="0.25">
      <c r="A25" s="29" t="s">
        <v>32</v>
      </c>
      <c r="B25" s="32">
        <f>B22/B23</f>
        <v>0.25</v>
      </c>
      <c r="C25" t="s">
        <v>34</v>
      </c>
    </row>
    <row r="27" spans="1:9" x14ac:dyDescent="0.25">
      <c r="A27" s="43" t="s">
        <v>39</v>
      </c>
      <c r="B27" s="43" t="s">
        <v>14</v>
      </c>
    </row>
    <row r="28" spans="1:9" x14ac:dyDescent="0.25">
      <c r="A28" s="16" t="s">
        <v>38</v>
      </c>
      <c r="B28" s="28">
        <f>B16*B9</f>
        <v>228</v>
      </c>
      <c r="C28" s="27" t="s">
        <v>35</v>
      </c>
    </row>
    <row r="29" spans="1:9" x14ac:dyDescent="0.25">
      <c r="A29" s="29" t="s">
        <v>31</v>
      </c>
      <c r="B29" s="30">
        <f>B28*B25</f>
        <v>57</v>
      </c>
      <c r="C29" t="s">
        <v>36</v>
      </c>
    </row>
    <row r="31" spans="1:9" x14ac:dyDescent="0.25">
      <c r="A31" s="2" t="s">
        <v>40</v>
      </c>
    </row>
    <row r="32" spans="1:9" x14ac:dyDescent="0.25">
      <c r="A32" s="70" t="s">
        <v>41</v>
      </c>
      <c r="B32" s="70"/>
      <c r="C32" s="70"/>
      <c r="D32" s="70"/>
      <c r="E32" s="70"/>
      <c r="F32" s="70"/>
      <c r="G32" s="70"/>
      <c r="H32" s="70"/>
      <c r="I32" s="70"/>
    </row>
    <row r="33" spans="1:9" x14ac:dyDescent="0.25">
      <c r="A33" s="70"/>
      <c r="B33" s="70"/>
      <c r="C33" s="70"/>
      <c r="D33" s="70"/>
      <c r="E33" s="70"/>
      <c r="F33" s="70"/>
      <c r="G33" s="70"/>
      <c r="H33" s="70"/>
      <c r="I33" s="70"/>
    </row>
    <row r="34" spans="1:9" x14ac:dyDescent="0.25">
      <c r="A34" s="2" t="s">
        <v>42</v>
      </c>
    </row>
    <row r="35" spans="1:9" x14ac:dyDescent="0.25">
      <c r="A35" t="s">
        <v>43</v>
      </c>
    </row>
    <row r="38" spans="1:9" x14ac:dyDescent="0.25">
      <c r="A38" s="45" t="s">
        <v>54</v>
      </c>
      <c r="B38" s="46"/>
      <c r="C38" s="46"/>
      <c r="D38" s="46"/>
      <c r="E38" s="46"/>
      <c r="F38" s="46"/>
      <c r="G38" s="46"/>
    </row>
    <row r="39" spans="1:9" ht="3.75" customHeight="1" x14ac:dyDescent="0.25">
      <c r="A39" s="65"/>
      <c r="B39" s="66"/>
      <c r="C39" s="66"/>
      <c r="D39" s="66"/>
      <c r="E39" s="66"/>
      <c r="F39" s="66"/>
      <c r="G39" s="66"/>
    </row>
    <row r="40" spans="1:9" x14ac:dyDescent="0.25">
      <c r="A40" s="2" t="s">
        <v>69</v>
      </c>
    </row>
    <row r="41" spans="1:9" x14ac:dyDescent="0.25">
      <c r="A41" t="s">
        <v>45</v>
      </c>
    </row>
    <row r="43" spans="1:9" x14ac:dyDescent="0.25">
      <c r="A43" s="43" t="s">
        <v>47</v>
      </c>
      <c r="B43" s="44" t="s">
        <v>14</v>
      </c>
    </row>
    <row r="44" spans="1:9" x14ac:dyDescent="0.25">
      <c r="A44" s="71" t="s">
        <v>48</v>
      </c>
      <c r="B44" s="72">
        <v>11</v>
      </c>
    </row>
    <row r="45" spans="1:9" x14ac:dyDescent="0.25">
      <c r="A45" s="71"/>
      <c r="B45" s="73"/>
      <c r="D45" s="34"/>
    </row>
    <row r="46" spans="1:9" x14ac:dyDescent="0.25">
      <c r="A46" s="35"/>
      <c r="B46" s="36"/>
      <c r="D46" s="34"/>
    </row>
    <row r="47" spans="1:9" x14ac:dyDescent="0.25">
      <c r="A47" s="39" t="s">
        <v>20</v>
      </c>
      <c r="B47" s="44" t="s">
        <v>19</v>
      </c>
    </row>
    <row r="48" spans="1:9" x14ac:dyDescent="0.25">
      <c r="A48" s="17" t="s">
        <v>46</v>
      </c>
      <c r="B48" s="38">
        <v>30</v>
      </c>
    </row>
    <row r="49" spans="1:9" x14ac:dyDescent="0.25">
      <c r="A49" s="17" t="s">
        <v>51</v>
      </c>
      <c r="B49" s="38">
        <f>B44*B48</f>
        <v>330</v>
      </c>
      <c r="C49" t="s">
        <v>52</v>
      </c>
    </row>
    <row r="51" spans="1:9" x14ac:dyDescent="0.25">
      <c r="A51" s="33" t="s">
        <v>24</v>
      </c>
    </row>
    <row r="52" spans="1:9" x14ac:dyDescent="0.25">
      <c r="A52" s="39" t="s">
        <v>25</v>
      </c>
      <c r="B52" s="43" t="s">
        <v>26</v>
      </c>
    </row>
    <row r="53" spans="1:9" x14ac:dyDescent="0.25">
      <c r="A53" s="18" t="s">
        <v>37</v>
      </c>
      <c r="B53" s="1">
        <v>120</v>
      </c>
    </row>
    <row r="54" spans="1:9" x14ac:dyDescent="0.25">
      <c r="A54" s="18" t="s">
        <v>49</v>
      </c>
      <c r="B54" s="1">
        <v>40</v>
      </c>
    </row>
    <row r="55" spans="1:9" x14ac:dyDescent="0.25">
      <c r="A55" s="21" t="s">
        <v>29</v>
      </c>
      <c r="B55" s="16">
        <f>SUM(B53:B54)</f>
        <v>160</v>
      </c>
    </row>
    <row r="57" spans="1:9" x14ac:dyDescent="0.25">
      <c r="A57" s="29" t="s">
        <v>32</v>
      </c>
      <c r="B57" s="32">
        <f>B54/B55</f>
        <v>0.25</v>
      </c>
      <c r="C57" t="s">
        <v>34</v>
      </c>
    </row>
    <row r="59" spans="1:9" x14ac:dyDescent="0.25">
      <c r="A59" s="43" t="s">
        <v>39</v>
      </c>
      <c r="B59" s="43" t="s">
        <v>14</v>
      </c>
    </row>
    <row r="60" spans="1:9" x14ac:dyDescent="0.25">
      <c r="A60" s="29" t="s">
        <v>31</v>
      </c>
      <c r="B60" s="30">
        <f>B49*B57</f>
        <v>82.5</v>
      </c>
      <c r="C60" t="s">
        <v>53</v>
      </c>
    </row>
    <row r="62" spans="1:9" x14ac:dyDescent="0.25">
      <c r="A62" s="2" t="s">
        <v>40</v>
      </c>
    </row>
    <row r="63" spans="1:9" x14ac:dyDescent="0.25">
      <c r="A63" s="70" t="s">
        <v>41</v>
      </c>
      <c r="B63" s="70"/>
      <c r="C63" s="70"/>
      <c r="D63" s="70"/>
      <c r="E63" s="70"/>
      <c r="F63" s="70"/>
      <c r="G63" s="70"/>
      <c r="H63" s="70"/>
      <c r="I63" s="70"/>
    </row>
    <row r="64" spans="1:9" x14ac:dyDescent="0.25">
      <c r="A64" s="70"/>
      <c r="B64" s="70"/>
      <c r="C64" s="70"/>
      <c r="D64" s="70"/>
      <c r="E64" s="70"/>
      <c r="F64" s="70"/>
      <c r="G64" s="70"/>
      <c r="H64" s="70"/>
      <c r="I64" s="70"/>
    </row>
    <row r="65" spans="1:1" x14ac:dyDescent="0.25">
      <c r="A65" s="2" t="s">
        <v>42</v>
      </c>
    </row>
    <row r="66" spans="1:1" x14ac:dyDescent="0.25">
      <c r="A66" t="s">
        <v>43</v>
      </c>
    </row>
  </sheetData>
  <customSheetViews>
    <customSheetView guid="{2CE855E0-F0C7-4946-870A-B0931FF21219}" topLeftCell="A16">
      <selection activeCell="G44" sqref="G44"/>
      <pageMargins left="0.7" right="0.7" top="0.75" bottom="0.75" header="0.3" footer="0.3"/>
    </customSheetView>
  </customSheetViews>
  <mergeCells count="4">
    <mergeCell ref="A32:I33"/>
    <mergeCell ref="A44:A45"/>
    <mergeCell ref="B44:B45"/>
    <mergeCell ref="A63:I6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3"/>
  <sheetViews>
    <sheetView tabSelected="1" topLeftCell="A25" workbookViewId="0">
      <selection activeCell="B32" sqref="B32"/>
    </sheetView>
  </sheetViews>
  <sheetFormatPr defaultRowHeight="15" x14ac:dyDescent="0.25"/>
  <cols>
    <col min="1" max="1" width="13.28515625" customWidth="1"/>
    <col min="2" max="2" width="18.140625" customWidth="1"/>
    <col min="3" max="3" width="17.140625" customWidth="1"/>
    <col min="4" max="4" width="12" customWidth="1"/>
    <col min="6" max="6" width="13.42578125" customWidth="1"/>
    <col min="9" max="9" width="32" bestFit="1" customWidth="1"/>
  </cols>
  <sheetData>
    <row r="1" spans="1:7" ht="18.75" x14ac:dyDescent="0.3">
      <c r="A1" s="67" t="s">
        <v>11</v>
      </c>
    </row>
    <row r="2" spans="1:7" x14ac:dyDescent="0.25">
      <c r="A2" s="2"/>
    </row>
    <row r="3" spans="1:7" x14ac:dyDescent="0.25">
      <c r="A3" s="45" t="s">
        <v>44</v>
      </c>
      <c r="B3" s="46"/>
      <c r="C3" s="46"/>
      <c r="D3" s="46"/>
      <c r="E3" s="46"/>
      <c r="F3" s="46"/>
      <c r="G3" s="46"/>
    </row>
    <row r="4" spans="1:7" ht="3.75" customHeight="1" x14ac:dyDescent="0.25"/>
    <row r="5" spans="1:7" ht="60" x14ac:dyDescent="0.25">
      <c r="A5" s="3" t="s">
        <v>10</v>
      </c>
      <c r="B5" s="3" t="s">
        <v>0</v>
      </c>
      <c r="C5" s="3" t="s">
        <v>7</v>
      </c>
    </row>
    <row r="6" spans="1:7" x14ac:dyDescent="0.25">
      <c r="A6" s="1" t="s">
        <v>1</v>
      </c>
      <c r="B6" s="1">
        <v>176</v>
      </c>
      <c r="C6" s="1">
        <v>4</v>
      </c>
    </row>
    <row r="7" spans="1:7" x14ac:dyDescent="0.25">
      <c r="A7" s="1" t="s">
        <v>2</v>
      </c>
      <c r="B7" s="1">
        <v>160</v>
      </c>
      <c r="C7" s="1">
        <v>5</v>
      </c>
    </row>
    <row r="8" spans="1:7" x14ac:dyDescent="0.25">
      <c r="A8" s="1" t="s">
        <v>3</v>
      </c>
      <c r="B8" s="1">
        <v>127</v>
      </c>
      <c r="C8" s="1">
        <v>5</v>
      </c>
    </row>
    <row r="9" spans="1:7" x14ac:dyDescent="0.25">
      <c r="A9" s="1" t="s">
        <v>4</v>
      </c>
      <c r="B9" s="1">
        <v>159</v>
      </c>
      <c r="C9" s="1">
        <v>4</v>
      </c>
    </row>
    <row r="10" spans="1:7" x14ac:dyDescent="0.25">
      <c r="A10" s="1" t="s">
        <v>5</v>
      </c>
      <c r="B10" s="1">
        <v>128</v>
      </c>
      <c r="C10" s="1">
        <v>5</v>
      </c>
    </row>
    <row r="11" spans="1:7" ht="15.75" thickBot="1" x14ac:dyDescent="0.3">
      <c r="A11" s="4" t="s">
        <v>6</v>
      </c>
      <c r="B11" s="55">
        <v>150</v>
      </c>
      <c r="C11" s="4">
        <v>4.3</v>
      </c>
    </row>
    <row r="12" spans="1:7" ht="15.75" thickBot="1" x14ac:dyDescent="0.3">
      <c r="A12" s="5" t="s">
        <v>8</v>
      </c>
      <c r="B12" s="6">
        <f>SUM(B6:B11)</f>
        <v>900</v>
      </c>
      <c r="C12" s="7">
        <f>SUM(C6:C11)</f>
        <v>27.3</v>
      </c>
    </row>
    <row r="13" spans="1:7" ht="15.75" thickBot="1" x14ac:dyDescent="0.3"/>
    <row r="14" spans="1:7" ht="15.75" thickBot="1" x14ac:dyDescent="0.3">
      <c r="A14" s="74" t="s">
        <v>17</v>
      </c>
      <c r="B14" s="74"/>
      <c r="C14" s="74"/>
      <c r="D14" s="75"/>
      <c r="E14" s="8">
        <v>700</v>
      </c>
    </row>
    <row r="16" spans="1:7" x14ac:dyDescent="0.25">
      <c r="A16" s="70" t="s">
        <v>12</v>
      </c>
      <c r="B16" s="70"/>
      <c r="C16" s="70"/>
      <c r="D16" s="70"/>
      <c r="E16" s="70"/>
    </row>
    <row r="17" spans="1:7" ht="15.75" thickBot="1" x14ac:dyDescent="0.3">
      <c r="A17" s="70"/>
      <c r="B17" s="70"/>
      <c r="C17" s="70"/>
      <c r="D17" s="70"/>
      <c r="E17" s="70"/>
    </row>
    <row r="18" spans="1:7" ht="15.75" thickBot="1" x14ac:dyDescent="0.3">
      <c r="A18" t="s">
        <v>9</v>
      </c>
      <c r="C18" s="9"/>
      <c r="E18" s="10">
        <f>C12/B12</f>
        <v>3.0333333333333334E-2</v>
      </c>
    </row>
    <row r="19" spans="1:7" ht="15.75" thickBot="1" x14ac:dyDescent="0.3"/>
    <row r="20" spans="1:7" ht="15.75" thickBot="1" x14ac:dyDescent="0.3">
      <c r="A20" s="78" t="s">
        <v>13</v>
      </c>
      <c r="B20" s="78"/>
      <c r="C20" s="78"/>
      <c r="D20" s="9" t="s">
        <v>14</v>
      </c>
      <c r="E20" s="13">
        <f>E14*E18</f>
        <v>21.233333333333334</v>
      </c>
    </row>
    <row r="21" spans="1:7" x14ac:dyDescent="0.25">
      <c r="A21" s="78"/>
      <c r="B21" s="78"/>
      <c r="C21" s="78"/>
    </row>
    <row r="22" spans="1:7" ht="15.75" thickBot="1" x14ac:dyDescent="0.3">
      <c r="A22" s="11"/>
      <c r="B22" s="11"/>
      <c r="C22" s="11"/>
    </row>
    <row r="23" spans="1:7" ht="15.75" thickBot="1" x14ac:dyDescent="0.3">
      <c r="A23" s="78" t="s">
        <v>15</v>
      </c>
      <c r="B23" s="78"/>
      <c r="C23" s="78"/>
      <c r="D23" s="9" t="s">
        <v>14</v>
      </c>
      <c r="E23" s="13">
        <f>E20*0.2409</f>
        <v>5.1151100000000005</v>
      </c>
    </row>
    <row r="24" spans="1:7" x14ac:dyDescent="0.25">
      <c r="A24" s="78"/>
      <c r="B24" s="78"/>
      <c r="C24" s="78"/>
    </row>
    <row r="25" spans="1:7" ht="15.75" thickBot="1" x14ac:dyDescent="0.3"/>
    <row r="26" spans="1:7" ht="15.75" thickBot="1" x14ac:dyDescent="0.3">
      <c r="A26" s="79" t="s">
        <v>16</v>
      </c>
      <c r="B26" s="79"/>
      <c r="C26" s="79"/>
      <c r="D26" s="9" t="s">
        <v>14</v>
      </c>
      <c r="E26" s="12">
        <f>E20+E23</f>
        <v>26.348443333333336</v>
      </c>
    </row>
    <row r="27" spans="1:7" x14ac:dyDescent="0.25">
      <c r="A27" s="79"/>
      <c r="B27" s="79"/>
      <c r="C27" s="79"/>
    </row>
    <row r="29" spans="1:7" x14ac:dyDescent="0.25">
      <c r="A29" s="14"/>
    </row>
    <row r="30" spans="1:7" x14ac:dyDescent="0.25">
      <c r="A30" s="45" t="s">
        <v>54</v>
      </c>
      <c r="B30" s="46"/>
      <c r="C30" s="46"/>
      <c r="D30" s="46"/>
      <c r="E30" s="46"/>
      <c r="F30" s="46"/>
      <c r="G30" s="46"/>
    </row>
    <row r="31" spans="1:7" ht="3.75" customHeight="1" x14ac:dyDescent="0.25"/>
    <row r="32" spans="1:7" ht="75" x14ac:dyDescent="0.25">
      <c r="A32" s="3" t="s">
        <v>10</v>
      </c>
      <c r="B32" s="3" t="s">
        <v>71</v>
      </c>
      <c r="C32" s="47" t="s">
        <v>55</v>
      </c>
      <c r="D32" s="51" t="s">
        <v>56</v>
      </c>
    </row>
    <row r="33" spans="1:8" x14ac:dyDescent="0.25">
      <c r="A33" s="1" t="s">
        <v>1</v>
      </c>
      <c r="B33" s="1">
        <v>20</v>
      </c>
      <c r="C33" s="48">
        <v>6</v>
      </c>
      <c r="D33" s="22">
        <v>51</v>
      </c>
    </row>
    <row r="34" spans="1:8" x14ac:dyDescent="0.25">
      <c r="A34" s="1" t="s">
        <v>2</v>
      </c>
      <c r="B34" s="1">
        <v>21</v>
      </c>
      <c r="C34" s="48">
        <v>6</v>
      </c>
      <c r="D34" s="22">
        <v>51</v>
      </c>
    </row>
    <row r="35" spans="1:8" x14ac:dyDescent="0.25">
      <c r="A35" s="1" t="s">
        <v>3</v>
      </c>
      <c r="B35" s="1">
        <v>16</v>
      </c>
      <c r="C35" s="48">
        <v>6</v>
      </c>
      <c r="D35" s="22">
        <v>51</v>
      </c>
    </row>
    <row r="36" spans="1:8" x14ac:dyDescent="0.25">
      <c r="A36" s="1" t="s">
        <v>4</v>
      </c>
      <c r="B36" s="1">
        <v>17</v>
      </c>
      <c r="C36" s="48">
        <v>6</v>
      </c>
      <c r="D36" s="22">
        <v>51</v>
      </c>
    </row>
    <row r="37" spans="1:8" x14ac:dyDescent="0.25">
      <c r="A37" s="1" t="s">
        <v>5</v>
      </c>
      <c r="B37" s="1">
        <v>23</v>
      </c>
      <c r="C37" s="48">
        <v>8</v>
      </c>
      <c r="D37" s="22">
        <v>68</v>
      </c>
    </row>
    <row r="38" spans="1:8" ht="15.75" thickBot="1" x14ac:dyDescent="0.3">
      <c r="A38" s="4" t="s">
        <v>6</v>
      </c>
      <c r="B38" s="55">
        <v>19</v>
      </c>
      <c r="C38" s="49">
        <v>6</v>
      </c>
      <c r="D38" s="22">
        <v>51</v>
      </c>
    </row>
    <row r="39" spans="1:8" ht="15.75" thickBot="1" x14ac:dyDescent="0.3">
      <c r="A39" s="5" t="s">
        <v>8</v>
      </c>
      <c r="B39" s="6">
        <f>SUM(B33:B38)</f>
        <v>116</v>
      </c>
      <c r="C39" s="50">
        <f>SUM(C33:C38)</f>
        <v>38</v>
      </c>
      <c r="D39" s="64">
        <f>SUM(D33:D38)</f>
        <v>323</v>
      </c>
    </row>
    <row r="40" spans="1:8" x14ac:dyDescent="0.25">
      <c r="A40" s="53"/>
      <c r="B40" s="54"/>
      <c r="C40" s="54"/>
      <c r="D40" s="34"/>
    </row>
    <row r="41" spans="1:8" x14ac:dyDescent="0.25">
      <c r="A41" s="53"/>
      <c r="B41" s="54"/>
      <c r="C41" s="37" t="s">
        <v>62</v>
      </c>
      <c r="D41" s="34"/>
    </row>
    <row r="42" spans="1:8" x14ac:dyDescent="0.25">
      <c r="A42" s="77" t="s">
        <v>60</v>
      </c>
      <c r="B42" s="77"/>
      <c r="C42" s="28">
        <f>D39/C39</f>
        <v>8.5</v>
      </c>
      <c r="D42" s="61" t="s">
        <v>61</v>
      </c>
    </row>
    <row r="43" spans="1:8" x14ac:dyDescent="0.25">
      <c r="A43" s="76" t="s">
        <v>63</v>
      </c>
      <c r="B43" s="76"/>
      <c r="C43" s="60">
        <f>D39/B39</f>
        <v>2.7844827586206895</v>
      </c>
      <c r="D43" s="62" t="s">
        <v>66</v>
      </c>
    </row>
    <row r="44" spans="1:8" x14ac:dyDescent="0.25">
      <c r="D44" s="63"/>
      <c r="H44" s="52"/>
    </row>
    <row r="45" spans="1:8" x14ac:dyDescent="0.25">
      <c r="A45" s="2" t="s">
        <v>57</v>
      </c>
      <c r="B45" s="2"/>
    </row>
    <row r="46" spans="1:8" ht="75" x14ac:dyDescent="0.25">
      <c r="A46" s="37" t="s">
        <v>58</v>
      </c>
      <c r="B46" s="37" t="s">
        <v>59</v>
      </c>
      <c r="C46" s="56" t="s">
        <v>67</v>
      </c>
      <c r="D46" s="56" t="s">
        <v>63</v>
      </c>
      <c r="E46" s="56" t="s">
        <v>64</v>
      </c>
      <c r="F46" s="57" t="s">
        <v>65</v>
      </c>
    </row>
    <row r="47" spans="1:8" x14ac:dyDescent="0.25">
      <c r="A47" s="58">
        <v>43381</v>
      </c>
      <c r="B47" s="58">
        <v>43394</v>
      </c>
      <c r="C47" s="37">
        <v>10</v>
      </c>
      <c r="D47" s="69">
        <f>C43</f>
        <v>2.7844827586206895</v>
      </c>
      <c r="E47" s="59">
        <v>1</v>
      </c>
      <c r="F47" s="30">
        <f>D47*C47</f>
        <v>27.844827586206897</v>
      </c>
    </row>
    <row r="48" spans="1:8" ht="15.75" thickBot="1" x14ac:dyDescent="0.3"/>
    <row r="49" spans="1:5" ht="15.75" thickBot="1" x14ac:dyDescent="0.3">
      <c r="A49" s="78" t="s">
        <v>15</v>
      </c>
      <c r="B49" s="78"/>
      <c r="C49" s="78"/>
      <c r="D49" s="15" t="s">
        <v>14</v>
      </c>
      <c r="E49" s="13">
        <f>F47*0.2409</f>
        <v>6.7078189655172418</v>
      </c>
    </row>
    <row r="50" spans="1:5" x14ac:dyDescent="0.25">
      <c r="A50" s="78"/>
      <c r="B50" s="78"/>
      <c r="C50" s="78"/>
    </row>
    <row r="51" spans="1:5" ht="15.75" thickBot="1" x14ac:dyDescent="0.3"/>
    <row r="52" spans="1:5" ht="15.75" thickBot="1" x14ac:dyDescent="0.3">
      <c r="A52" s="79" t="s">
        <v>70</v>
      </c>
      <c r="B52" s="79"/>
      <c r="C52" s="79"/>
      <c r="D52" s="15" t="s">
        <v>14</v>
      </c>
      <c r="E52" s="12">
        <f>F47+E49</f>
        <v>34.552646551724138</v>
      </c>
    </row>
    <row r="53" spans="1:5" x14ac:dyDescent="0.25">
      <c r="A53" s="79"/>
      <c r="B53" s="79"/>
      <c r="C53" s="79"/>
    </row>
  </sheetData>
  <customSheetViews>
    <customSheetView guid="{2CE855E0-F0C7-4946-870A-B0931FF21219}">
      <selection activeCell="G21" sqref="G21"/>
      <pageMargins left="0.7" right="0.7" top="0.75" bottom="0.75" header="0.3" footer="0.3"/>
      <pageSetup paperSize="9" orientation="portrait" r:id="rId1"/>
    </customSheetView>
  </customSheetViews>
  <mergeCells count="9">
    <mergeCell ref="A14:D14"/>
    <mergeCell ref="A43:B43"/>
    <mergeCell ref="A42:B42"/>
    <mergeCell ref="A49:C50"/>
    <mergeCell ref="A52:C53"/>
    <mergeCell ref="A16:E17"/>
    <mergeCell ref="A20:C21"/>
    <mergeCell ref="A23:C24"/>
    <mergeCell ref="A26:C27"/>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Telpu izmaksu aprēķins</vt:lpstr>
      <vt:lpstr>Piemērs-atvaļinājuma naudas apr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Cvetkovs</dc:creator>
  <cp:lastModifiedBy>Juris Cvetkovs</cp:lastModifiedBy>
  <dcterms:created xsi:type="dcterms:W3CDTF">2019-02-26T08:43:34Z</dcterms:created>
  <dcterms:modified xsi:type="dcterms:W3CDTF">2019-03-19T06:55:47Z</dcterms:modified>
</cp:coreProperties>
</file>