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s.irbe.LAD\Desktop\"/>
    </mc:Choice>
  </mc:AlternateContent>
  <xr:revisionPtr revIDLastSave="0" documentId="8_{16C98AE3-51FC-42CC-939D-2FA8FF79C590}" xr6:coauthVersionLast="47" xr6:coauthVersionMax="47" xr10:uidLastSave="{00000000-0000-0000-0000-000000000000}"/>
  <bookViews>
    <workbookView xWindow="28680" yWindow="615" windowWidth="29040" windowHeight="15720" xr2:uid="{533F13E8-6988-4CF8-94FC-00D2F5FE5E2C}"/>
  </bookViews>
  <sheets>
    <sheet name="Kalkulators" sheetId="1" r:id="rId1"/>
    <sheet name="Likm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3" i="1" l="1"/>
  <c r="C12" i="1"/>
  <c r="C19" i="1" l="1"/>
  <c r="C13" i="1"/>
  <c r="C15" i="1"/>
  <c r="C14" i="1"/>
  <c r="B19" i="1"/>
  <c r="B12" i="1"/>
  <c r="B14" i="1" s="1"/>
  <c r="B13" i="1"/>
  <c r="B15" i="1" s="1"/>
  <c r="B16" i="1" l="1"/>
  <c r="B22" i="1" s="1"/>
  <c r="B24" i="1" l="1"/>
</calcChain>
</file>

<file path=xl/sharedStrings.xml><?xml version="1.0" encoding="utf-8"?>
<sst xmlns="http://schemas.openxmlformats.org/spreadsheetml/2006/main" count="54" uniqueCount="48">
  <si>
    <t>Attiecināmo izmaksu kalkulators: saules paneļu sistēma un akumulatori</t>
  </si>
  <si>
    <t>IEVADES DATI</t>
  </si>
  <si>
    <t>Vērtība</t>
  </si>
  <si>
    <t>Piezīme</t>
  </si>
  <si>
    <t>Saules paneļu sistēmas uzstādītā jauda (kW)</t>
  </si>
  <si>
    <t>Akumulatoru uzstādītā ietilpība (kWh)</t>
  </si>
  <si>
    <t>Vai PVN ir attiecināms (nav atgūstams)?</t>
  </si>
  <si>
    <t>SAULES PANEĻU SISTĒMAS APRĒĶINS</t>
  </si>
  <si>
    <t>Rezultāts</t>
  </si>
  <si>
    <t>Aprēķins</t>
  </si>
  <si>
    <t>Jaudas daļa ar augsto likmi (līdz 21 kW), kW</t>
  </si>
  <si>
    <t>Jaudas daļa ar zemo likmi (virs 21 kW), kW</t>
  </si>
  <si>
    <t>Izmaksas par pirmajiem 21 kW, EUR</t>
  </si>
  <si>
    <t>Izmaksas par jaudu virs 21 kW, EUR</t>
  </si>
  <si>
    <t>Saules paneļu sistēmas attiecināmās izmaksas bez PVN</t>
  </si>
  <si>
    <t>AKUMULATORU APRĒĶINS</t>
  </si>
  <si>
    <t>Akumulatoru attiecināmās izmaksas bez PVN</t>
  </si>
  <si>
    <t>KOPSAVILKUMS</t>
  </si>
  <si>
    <t>Kopējās attiecināmās izmaksas bez PVN</t>
  </si>
  <si>
    <t>Piezīmes</t>
  </si>
  <si>
    <t>Attiecināmās izmaksas nosaka pēc faktiski uzstādītās un ekspluatācijā nodotās jaudas/ietilpības, nevis pēc faktisko rēķinu summām.</t>
  </si>
  <si>
    <t>Vienas vienības izmaksu likmes (bez PVN)</t>
  </si>
  <si>
    <t>Parametrs</t>
  </si>
  <si>
    <t>Mērvienība</t>
  </si>
  <si>
    <t>Jaudas robeža saules paneļu sistēmai (ieskaitot)</t>
  </si>
  <si>
    <t>kW</t>
  </si>
  <si>
    <t>Likme pirmajiem 21 kW (līdz 21 kW ieskaitot)</t>
  </si>
  <si>
    <t>EUR/kW</t>
  </si>
  <si>
    <t>Likme jaudas daļai virs 21 kW</t>
  </si>
  <si>
    <t>Likme akumulatoriem (elektroenerģiju akumulējošai iekārtai)</t>
  </si>
  <si>
    <t>EUR/kWh</t>
  </si>
  <si>
    <t>Avots: Zemkopības ministrijas metodika “Vienas vienības izmaksu likmju aprēķins un piemērošana saules paneļu sistēmām un elektroenerģiju akumulējošām iekārtām”, apstiprināta 08.10.2026., 2. tabula un 24. punkts. https://www.zm.gov.lv/lv/media/21126/download?attachment</t>
  </si>
  <si>
    <t>PVN likme</t>
  </si>
  <si>
    <t>Piemēro tikai, ja iepriekšējā laukā izvēlēts “Jā”.</t>
  </si>
  <si>
    <t>PVN (ja attiecināms)</t>
  </si>
  <si>
    <t>Tikai, ja PVN nav atgūstams</t>
  </si>
  <si>
    <t>KOPĒJĀS ATTIECINĀMĀS IZMAKSAS</t>
  </si>
  <si>
    <t>Bez PVN + PVN (ja attiecināms)</t>
  </si>
  <si>
    <t>https://www.lad.gov.lv/lv/media/19496/download?attachment</t>
  </si>
  <si>
    <t>Izvēlieties Jā vai Nē</t>
  </si>
  <si>
    <t xml:space="preserve">Aprēķins pēc vienas vienības izmaksu likmēm (LA 4.1.4.). </t>
  </si>
  <si>
    <t>Aizpildiet tikai dzeltenos laukus.</t>
  </si>
  <si>
    <t>Piemērs: Saules paneļi: 25 kW → 21×743 + 4×550 = 17 803 EUR; Akumulējošā sistēma: 10 kWh → 2 590 EUR.</t>
  </si>
  <si>
    <t>Nē</t>
  </si>
  <si>
    <t>Saules paneļu un akumulatoru izmaksas kopā</t>
  </si>
  <si>
    <r>
      <t xml:space="preserve">Faktiski uzstādītā un ekspluatācijā nodotā jauda. </t>
    </r>
    <r>
      <rPr>
        <b/>
        <i/>
        <sz val="9"/>
        <color rgb="FFFF0000"/>
        <rFont val="Arial"/>
        <family val="2"/>
        <charset val="186"/>
      </rPr>
      <t>Ja nav, norāda – 0.</t>
    </r>
    <r>
      <rPr>
        <i/>
        <sz val="9"/>
        <color rgb="FF595959"/>
        <rFont val="Arial"/>
        <family val="2"/>
        <charset val="186"/>
      </rPr>
      <t xml:space="preserve"> (Mazākā vērtība no invertora jaudas vai kopējās saules paneļu jaudas.) (J)</t>
    </r>
  </si>
  <si>
    <t>Formulas (metodikas 24. p.): Saules pneļu izmaksas = J × 743, ja J ≤ 21 kW; Saules pneļu izmaksas = 21 × 743 + (J − 21) × 550, ja J &gt; 21 kW; Akumulatoru izmaksas = I × 259. Likmes ir bez PVN.</t>
  </si>
  <si>
    <r>
      <t xml:space="preserve">Faktiski uzstādītā ietilpība. </t>
    </r>
    <r>
      <rPr>
        <b/>
        <i/>
        <sz val="9"/>
        <color rgb="FFFF0000"/>
        <rFont val="Arial"/>
        <family val="2"/>
        <charset val="186"/>
      </rPr>
      <t>Ja nav, norāda – 0.</t>
    </r>
    <r>
      <rPr>
        <i/>
        <sz val="9"/>
        <color rgb="FF595959"/>
        <rFont val="Arial"/>
        <family val="2"/>
        <charset val="186"/>
      </rPr>
      <t xml:space="preserve"> (I)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</si>
</sst>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EUR&quot;"/>
  </numFmts>
  <fonts count="11" x14ac:knownFonts="1">
    <font>
      <sz val="11"/>
      <color theme="1"/>
      <name val="Aptos Narrow"/>
      <family val="2"/>
      <charset val="186"/>
      <scheme val="minor"/>
    </font>
    <font>
      <b/>
      <sz val="14"/>
      <name val="Arial"/>
      <family val="2"/>
      <charset val="186"/>
    </font>
    <font>
      <i/>
      <sz val="9"/>
      <color rgb="FF595959"/>
      <name val="Arial"/>
      <family val="2"/>
      <charset val="186"/>
    </font>
    <font>
      <b/>
      <sz val="11"/>
      <color rgb="FFFFFFFF"/>
      <name val="Arial"/>
      <family val="2"/>
      <charset val="186"/>
    </font>
    <font>
      <sz val="10"/>
      <name val="Arial"/>
      <family val="2"/>
      <charset val="186"/>
    </font>
    <font>
      <b/>
      <sz val="10"/>
      <color rgb="FF0000FF"/>
      <name val="Arial"/>
      <family val="2"/>
      <charset val="186"/>
    </font>
    <font>
      <b/>
      <sz val="10"/>
      <name val="Arial"/>
      <family val="2"/>
      <charset val="186"/>
    </font>
    <font>
      <b/>
      <i/>
      <sz val="9"/>
      <color rgb="FFFF0000"/>
      <name val="Arial"/>
      <family val="2"/>
      <charset val="186"/>
    </font>
    <font>
      <sz val="11"/>
      <color theme="1"/>
      <name val="Calibri"/>
      <family val="2"/>
      <charset val="1"/>
    </font>
    <font>
      <b/>
      <sz val="11"/>
      <name val="Arial"/>
      <family val="2"/>
      <charset val="186"/>
    </font>
    <font>
      <b/>
      <u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DDEBF7"/>
        <bgColor rgb="FFCC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0" fontId="6" fillId="0" borderId="0" xfId="0" applyFont="1"/>
    <xf numFmtId="3" fontId="5" fillId="0" borderId="1" xfId="0" applyNumberFormat="1" applyFont="1" applyBorder="1"/>
    <xf numFmtId="0" fontId="4" fillId="0" borderId="0" xfId="0" applyFont="1"/>
    <xf numFmtId="0" fontId="2" fillId="0" borderId="0" xfId="0" applyFont="1" applyAlignment="1">
      <alignment vertical="center" wrapText="1"/>
    </xf>
    <xf numFmtId="0" fontId="3" fillId="2" borderId="2" xfId="0" applyFont="1" applyFill="1" applyBorder="1"/>
    <xf numFmtId="0" fontId="4" fillId="0" borderId="2" xfId="0" applyFont="1" applyBorder="1"/>
    <xf numFmtId="0" fontId="2" fillId="0" borderId="2" xfId="0" applyFont="1" applyBorder="1" applyAlignment="1">
      <alignment vertical="center" wrapText="1"/>
    </xf>
    <xf numFmtId="0" fontId="2" fillId="0" borderId="2" xfId="1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4" fillId="0" borderId="2" xfId="1" applyFont="1" applyBorder="1" applyAlignment="1">
      <alignment vertical="center"/>
    </xf>
    <xf numFmtId="4" fontId="5" fillId="3" borderId="2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0" fontId="6" fillId="0" borderId="0" xfId="1" applyFont="1"/>
    <xf numFmtId="164" fontId="9" fillId="0" borderId="0" xfId="1" applyNumberFormat="1" applyFont="1" applyAlignment="1">
      <alignment horizontal="right"/>
    </xf>
    <xf numFmtId="0" fontId="2" fillId="0" borderId="0" xfId="1" applyFont="1"/>
    <xf numFmtId="4" fontId="4" fillId="0" borderId="2" xfId="0" applyNumberFormat="1" applyFont="1" applyBorder="1" applyAlignment="1">
      <alignment horizontal="right"/>
    </xf>
    <xf numFmtId="0" fontId="2" fillId="0" borderId="2" xfId="0" applyFont="1" applyBorder="1"/>
    <xf numFmtId="164" fontId="4" fillId="0" borderId="2" xfId="0" applyNumberFormat="1" applyFont="1" applyBorder="1" applyAlignment="1">
      <alignment horizontal="right"/>
    </xf>
    <xf numFmtId="0" fontId="6" fillId="0" borderId="2" xfId="0" applyFont="1" applyBorder="1"/>
    <xf numFmtId="164" fontId="6" fillId="0" borderId="2" xfId="0" applyNumberFormat="1" applyFont="1" applyBorder="1" applyAlignment="1">
      <alignment horizontal="right"/>
    </xf>
    <xf numFmtId="0" fontId="6" fillId="4" borderId="2" xfId="0" applyFont="1" applyFill="1" applyBorder="1"/>
    <xf numFmtId="164" fontId="9" fillId="4" borderId="2" xfId="0" applyNumberFormat="1" applyFont="1" applyFill="1" applyBorder="1" applyAlignment="1">
      <alignment horizontal="right"/>
    </xf>
    <xf numFmtId="0" fontId="2" fillId="4" borderId="2" xfId="0" applyFont="1" applyFill="1" applyBorder="1"/>
    <xf numFmtId="0" fontId="6" fillId="0" borderId="2" xfId="0" applyFont="1" applyBorder="1" applyAlignment="1">
      <alignment vertical="center"/>
    </xf>
    <xf numFmtId="0" fontId="2" fillId="0" borderId="0" xfId="0" applyFont="1" applyAlignment="1">
      <alignment vertical="top" wrapText="1"/>
    </xf>
    <xf numFmtId="0" fontId="10" fillId="5" borderId="0" xfId="0" applyFont="1" applyFill="1" applyAlignment="1">
      <alignment horizontal="center"/>
    </xf>
  </cellXfs>
  <cellStyles count="2">
    <cellStyle name="Normal" xfId="0" builtinId="0"/>
    <cellStyle name="Normal 2" xfId="1" xr:uid="{C3F6E4FF-A5F5-4EF7-9FE7-F8A758E594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</xdr:row>
      <xdr:rowOff>0</xdr:rowOff>
    </xdr:from>
    <xdr:to>
      <xdr:col>4</xdr:col>
      <xdr:colOff>389172</xdr:colOff>
      <xdr:row>23</xdr:row>
      <xdr:rowOff>99243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4E8D69-DCE3-CA52-2DC5-C246C471AC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32660"/>
          <a:ext cx="6370872" cy="21109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43F01-4669-46EB-B87C-AD62182D1CF1}">
  <dimension ref="A1:C29"/>
  <sheetViews>
    <sheetView tabSelected="1" workbookViewId="0">
      <selection activeCell="A4" sqref="A4"/>
    </sheetView>
  </sheetViews>
  <sheetFormatPr defaultRowHeight="15" x14ac:dyDescent="0.25"/>
  <cols>
    <col min="1" max="1" width="50.7109375" customWidth="1"/>
    <col min="2" max="2" width="16.42578125" customWidth="1"/>
    <col min="3" max="3" width="71.7109375" customWidth="1"/>
  </cols>
  <sheetData>
    <row r="1" spans="1:3" ht="18" x14ac:dyDescent="0.25">
      <c r="A1" s="1" t="s">
        <v>0</v>
      </c>
    </row>
    <row r="2" spans="1:3" x14ac:dyDescent="0.25">
      <c r="A2" s="2" t="s">
        <v>40</v>
      </c>
      <c r="B2" s="31" t="s">
        <v>41</v>
      </c>
      <c r="C2" s="31"/>
    </row>
    <row r="4" spans="1:3" x14ac:dyDescent="0.25">
      <c r="A4" s="9" t="s">
        <v>1</v>
      </c>
      <c r="B4" s="9" t="s">
        <v>2</v>
      </c>
      <c r="C4" s="9" t="s">
        <v>3</v>
      </c>
    </row>
    <row r="5" spans="1:3" ht="31.15" customHeight="1" x14ac:dyDescent="0.25">
      <c r="A5" s="29" t="s">
        <v>4</v>
      </c>
      <c r="B5" s="15">
        <v>0</v>
      </c>
      <c r="C5" s="11" t="s">
        <v>45</v>
      </c>
    </row>
    <row r="6" spans="1:3" ht="31.15" customHeight="1" x14ac:dyDescent="0.25">
      <c r="A6" s="29" t="s">
        <v>5</v>
      </c>
      <c r="B6" s="15">
        <v>0</v>
      </c>
      <c r="C6" s="11" t="s">
        <v>47</v>
      </c>
    </row>
    <row r="7" spans="1:3" x14ac:dyDescent="0.25">
      <c r="A7" s="13" t="s">
        <v>6</v>
      </c>
      <c r="B7" s="16" t="s">
        <v>43</v>
      </c>
      <c r="C7" s="11" t="s">
        <v>39</v>
      </c>
    </row>
    <row r="8" spans="1:3" x14ac:dyDescent="0.25">
      <c r="A8" s="14" t="s">
        <v>32</v>
      </c>
      <c r="B8" s="17">
        <v>0.21</v>
      </c>
      <c r="C8" s="12" t="s">
        <v>33</v>
      </c>
    </row>
    <row r="9" spans="1:3" x14ac:dyDescent="0.25">
      <c r="A9" s="7"/>
      <c r="C9" s="8"/>
    </row>
    <row r="11" spans="1:3" x14ac:dyDescent="0.25">
      <c r="A11" s="9" t="s">
        <v>7</v>
      </c>
      <c r="B11" s="9" t="s">
        <v>8</v>
      </c>
      <c r="C11" s="9" t="s">
        <v>9</v>
      </c>
    </row>
    <row r="12" spans="1:3" x14ac:dyDescent="0.25">
      <c r="A12" s="10" t="s">
        <v>10</v>
      </c>
      <c r="B12" s="21">
        <f>MIN(B5,Likmes!B4)</f>
        <v>0</v>
      </c>
      <c r="C12" s="22" t="str">
        <f>"MIN(J; "&amp;Likmes!B4&amp;")"</f>
        <v>MIN(J; 21)</v>
      </c>
    </row>
    <row r="13" spans="1:3" x14ac:dyDescent="0.25">
      <c r="A13" s="10" t="s">
        <v>11</v>
      </c>
      <c r="B13" s="21">
        <f>MAX(B5-Likmes!B4,0)</f>
        <v>0</v>
      </c>
      <c r="C13" s="22" t="str">
        <f>"MAX(J − "&amp;Likmes!B4&amp;"; 0)"</f>
        <v>MAX(J − 21; 0)</v>
      </c>
    </row>
    <row r="14" spans="1:3" x14ac:dyDescent="0.25">
      <c r="A14" s="10" t="s">
        <v>12</v>
      </c>
      <c r="B14" s="23">
        <f>B12*Likmes!B5</f>
        <v>0</v>
      </c>
      <c r="C14" s="22" t="str">
        <f>"× "&amp;Likmes!B5&amp;" EUR/kW"</f>
        <v>× 743 EUR/kW</v>
      </c>
    </row>
    <row r="15" spans="1:3" x14ac:dyDescent="0.25">
      <c r="A15" s="10" t="s">
        <v>13</v>
      </c>
      <c r="B15" s="23">
        <f>B13*Likmes!B6</f>
        <v>0</v>
      </c>
      <c r="C15" s="22" t="str">
        <f>"× "&amp;Likmes!B6&amp;" EUR/kW"</f>
        <v>× 550 EUR/kW</v>
      </c>
    </row>
    <row r="16" spans="1:3" x14ac:dyDescent="0.25">
      <c r="A16" s="24" t="s">
        <v>14</v>
      </c>
      <c r="B16" s="25">
        <f>B14+B15</f>
        <v>0</v>
      </c>
      <c r="C16" s="22"/>
    </row>
    <row r="18" spans="1:3" x14ac:dyDescent="0.25">
      <c r="A18" s="9" t="s">
        <v>15</v>
      </c>
      <c r="B18" s="9" t="s">
        <v>8</v>
      </c>
      <c r="C18" s="9" t="s">
        <v>9</v>
      </c>
    </row>
    <row r="19" spans="1:3" x14ac:dyDescent="0.25">
      <c r="A19" s="24" t="s">
        <v>16</v>
      </c>
      <c r="B19" s="25">
        <f>B6*Likmes!B7</f>
        <v>0</v>
      </c>
      <c r="C19" s="22" t="str">
        <f>"I × "&amp;Likmes!B7&amp;" EUR/kWh"</f>
        <v>I × 259 EUR/kWh</v>
      </c>
    </row>
    <row r="21" spans="1:3" x14ac:dyDescent="0.25">
      <c r="A21" s="9" t="s">
        <v>17</v>
      </c>
      <c r="B21" s="9" t="s">
        <v>8</v>
      </c>
      <c r="C21" s="9" t="s">
        <v>9</v>
      </c>
    </row>
    <row r="22" spans="1:3" x14ac:dyDescent="0.25">
      <c r="A22" s="24" t="s">
        <v>18</v>
      </c>
      <c r="B22" s="25">
        <f>B16+B19</f>
        <v>0</v>
      </c>
      <c r="C22" s="22" t="s">
        <v>44</v>
      </c>
    </row>
    <row r="23" spans="1:3" x14ac:dyDescent="0.25">
      <c r="A23" s="10" t="s">
        <v>34</v>
      </c>
      <c r="B23" s="23">
        <f>IF(B7="Jā",B22*B8,0)</f>
        <v>0</v>
      </c>
      <c r="C23" s="22" t="s">
        <v>35</v>
      </c>
    </row>
    <row r="24" spans="1:3" x14ac:dyDescent="0.25">
      <c r="A24" s="26" t="s">
        <v>36</v>
      </c>
      <c r="B24" s="27">
        <f>B22+B23</f>
        <v>0</v>
      </c>
      <c r="C24" s="28" t="s">
        <v>37</v>
      </c>
    </row>
    <row r="25" spans="1:3" x14ac:dyDescent="0.25">
      <c r="A25" s="18"/>
      <c r="B25" s="19"/>
      <c r="C25" s="20"/>
    </row>
    <row r="26" spans="1:3" x14ac:dyDescent="0.25">
      <c r="A26" s="5" t="s">
        <v>19</v>
      </c>
    </row>
    <row r="27" spans="1:3" x14ac:dyDescent="0.25">
      <c r="A27" s="30" t="s">
        <v>46</v>
      </c>
      <c r="B27" s="30"/>
      <c r="C27" s="30"/>
    </row>
    <row r="28" spans="1:3" x14ac:dyDescent="0.25">
      <c r="A28" s="30" t="s">
        <v>20</v>
      </c>
      <c r="B28" s="30"/>
      <c r="C28" s="30"/>
    </row>
    <row r="29" spans="1:3" x14ac:dyDescent="0.25">
      <c r="A29" s="30" t="s">
        <v>42</v>
      </c>
      <c r="B29" s="30"/>
      <c r="C29" s="30"/>
    </row>
  </sheetData>
  <mergeCells count="4">
    <mergeCell ref="A27:C27"/>
    <mergeCell ref="A28:C28"/>
    <mergeCell ref="A29:C29"/>
    <mergeCell ref="B2:C2"/>
  </mergeCells>
  <dataValidations count="2">
    <dataValidation type="decimal" operator="greaterThanOrEqual" allowBlank="1" showErrorMessage="1" errorTitle="Kļūda" error="Ievadiet skaitli, kas nav negatīvs." sqref="B5:B6" xr:uid="{A9FE30AC-C619-4984-BC52-70349B535725}">
      <formula1>0</formula1>
      <formula2>0</formula2>
    </dataValidation>
    <dataValidation type="list" showErrorMessage="1" errorTitle="Kļūda" error="Izvēlieties Jā vai Nē." sqref="B7" xr:uid="{B1E628F9-CCBE-4691-A0E0-9AFF9878BEF1}">
      <formula1>"Jā,Nē"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73803-23D8-49B9-921C-A43BA4A13C07}">
  <dimension ref="A1:C10"/>
  <sheetViews>
    <sheetView workbookViewId="0">
      <selection activeCell="B4" sqref="B4"/>
    </sheetView>
  </sheetViews>
  <sheetFormatPr defaultRowHeight="15" x14ac:dyDescent="0.25"/>
  <cols>
    <col min="1" max="1" width="54.28515625" bestFit="1" customWidth="1"/>
    <col min="2" max="2" width="11.28515625" customWidth="1"/>
    <col min="3" max="3" width="12.85546875" customWidth="1"/>
  </cols>
  <sheetData>
    <row r="1" spans="1:3" ht="18" x14ac:dyDescent="0.25">
      <c r="A1" s="1" t="s">
        <v>21</v>
      </c>
    </row>
    <row r="3" spans="1:3" x14ac:dyDescent="0.25">
      <c r="A3" s="3" t="s">
        <v>22</v>
      </c>
      <c r="B3" s="3" t="s">
        <v>2</v>
      </c>
      <c r="C3" s="3" t="s">
        <v>23</v>
      </c>
    </row>
    <row r="4" spans="1:3" x14ac:dyDescent="0.25">
      <c r="A4" s="4" t="s">
        <v>24</v>
      </c>
      <c r="B4" s="6">
        <v>21</v>
      </c>
      <c r="C4" s="4" t="s">
        <v>25</v>
      </c>
    </row>
    <row r="5" spans="1:3" x14ac:dyDescent="0.25">
      <c r="A5" s="4" t="s">
        <v>26</v>
      </c>
      <c r="B5" s="6">
        <v>743</v>
      </c>
      <c r="C5" s="4" t="s">
        <v>27</v>
      </c>
    </row>
    <row r="6" spans="1:3" x14ac:dyDescent="0.25">
      <c r="A6" s="4" t="s">
        <v>28</v>
      </c>
      <c r="B6" s="6">
        <v>550</v>
      </c>
      <c r="C6" s="4" t="s">
        <v>27</v>
      </c>
    </row>
    <row r="7" spans="1:3" x14ac:dyDescent="0.25">
      <c r="A7" s="4" t="s">
        <v>29</v>
      </c>
      <c r="B7" s="6">
        <v>259</v>
      </c>
      <c r="C7" s="4" t="s">
        <v>30</v>
      </c>
    </row>
    <row r="9" spans="1:3" x14ac:dyDescent="0.25">
      <c r="A9" s="30" t="s">
        <v>31</v>
      </c>
      <c r="B9" s="30"/>
      <c r="C9" s="30"/>
    </row>
    <row r="10" spans="1:3" x14ac:dyDescent="0.25">
      <c r="A10" t="s">
        <v>38</v>
      </c>
    </row>
  </sheetData>
  <mergeCells count="1">
    <mergeCell ref="A9:C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Kalkulators</vt:lpstr>
      <vt:lpstr>Likmes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 Cvetkovs</dc:creator>
  <cp:lastModifiedBy>Mārtiņš Irbe</cp:lastModifiedBy>
  <dcterms:created xsi:type="dcterms:W3CDTF">2026-10-16T06:25:52Z</dcterms:created>
  <dcterms:modified xsi:type="dcterms:W3CDTF">2026-10-20T07:46:26Z</dcterms:modified>
</cp:coreProperties>
</file>